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вгений\Downloads\"/>
    </mc:Choice>
  </mc:AlternateContent>
  <bookViews>
    <workbookView xWindow="1425" yWindow="1125" windowWidth="20955" windowHeight="18075" tabRatio="838" firstSheet="1" activeTab="1"/>
  </bookViews>
  <sheets>
    <sheet name="МЕНЮ" sheetId="5" state="hidden" r:id="rId1"/>
    <sheet name="Дымники и колпаки на заказ" sheetId="7" r:id="rId2"/>
  </sheets>
  <definedNames>
    <definedName name="Belarus">1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0" i="7" l="1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</calcChain>
</file>

<file path=xl/comments1.xml><?xml version="1.0" encoding="utf-8"?>
<comments xmlns="http://schemas.openxmlformats.org/spreadsheetml/2006/main">
  <authors>
    <author>Автор</author>
  </authors>
  <commentList>
    <comment ref="B1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ширину изделия в милиметрах
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04"/>
          </rPr>
          <t>Укажите длину изделия в милиметрах</t>
        </r>
      </text>
    </comment>
  </commentList>
</comments>
</file>

<file path=xl/sharedStrings.xml><?xml version="1.0" encoding="utf-8"?>
<sst xmlns="http://schemas.openxmlformats.org/spreadsheetml/2006/main" count="45" uniqueCount="40">
  <si>
    <t>Прайс-лист</t>
  </si>
  <si>
    <t>Гибкая черепица</t>
  </si>
  <si>
    <t>ICOPAL</t>
  </si>
  <si>
    <t>KATEPAL</t>
  </si>
  <si>
    <t>(Финляндия)</t>
  </si>
  <si>
    <t>TEGOLA</t>
  </si>
  <si>
    <t>(Россия - Италия)</t>
  </si>
  <si>
    <t>SHINGLAS</t>
  </si>
  <si>
    <t>(Россия)</t>
  </si>
  <si>
    <t>CertainTeed</t>
  </si>
  <si>
    <t>(США)</t>
  </si>
  <si>
    <t>Docke PIE</t>
  </si>
  <si>
    <t>RoofShield</t>
  </si>
  <si>
    <t>Kerabit</t>
  </si>
  <si>
    <t>Дымники</t>
  </si>
  <si>
    <t>Дымники (флюгарка) и колпаки на столбы под заказ</t>
  </si>
  <si>
    <t>Ширина, мм</t>
  </si>
  <si>
    <t>Длина, мм</t>
  </si>
  <si>
    <t>Velur</t>
  </si>
  <si>
    <t>Размер трубы</t>
  </si>
  <si>
    <t xml:space="preserve">GreenCoat Pural BT, Pural Matt BT </t>
  </si>
  <si>
    <t>Quarzit Pro Matt</t>
  </si>
  <si>
    <t>Quarzit</t>
  </si>
  <si>
    <t>Quarzit Lite</t>
  </si>
  <si>
    <t>Atlas</t>
  </si>
  <si>
    <t>Colority Print</t>
  </si>
  <si>
    <t>Purlite Matt</t>
  </si>
  <si>
    <t>Satin Matt</t>
  </si>
  <si>
    <t>Drap</t>
  </si>
  <si>
    <t>Satin</t>
  </si>
  <si>
    <t>Ре 0,45</t>
  </si>
  <si>
    <t>Цинк 0,45</t>
  </si>
  <si>
    <t>Дымник (колпак на трубы, флюгарка)</t>
  </si>
  <si>
    <t>Дымник с сеткой</t>
  </si>
  <si>
    <t>Дымник с жалюзи</t>
  </si>
  <si>
    <t>Дымник двойной</t>
  </si>
  <si>
    <t>Дымник двойной 
с сеткой</t>
  </si>
  <si>
    <t>Дымник двойной 
с жалюзи</t>
  </si>
  <si>
    <t>PurPro Matt 275 NEW</t>
  </si>
  <si>
    <t>Прайс-лист действителен с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</si>
</sst>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[$₽-419]_-;\-* #,##0.00\ [$₽-419]_-;_-* &quot;-&quot;??\ [$₽-419]_-;_-@_-"/>
  </numFmts>
  <fonts count="27" x14ac:knownFonts="1"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color theme="1"/>
      <name val="Arial"/>
      <family val="2"/>
    </font>
    <font>
      <u/>
      <sz val="12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0"/>
      </patternFill>
    </fill>
    <fill>
      <patternFill patternType="solid">
        <fgColor rgb="FF92D050"/>
        <bgColor indexed="27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7" fillId="4" borderId="0" xfId="0" applyFont="1" applyFill="1"/>
    <xf numFmtId="0" fontId="7" fillId="4" borderId="0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7" fillId="4" borderId="9" xfId="0" applyFont="1" applyFill="1" applyBorder="1"/>
    <xf numFmtId="0" fontId="7" fillId="4" borderId="5" xfId="0" applyFont="1" applyFill="1" applyBorder="1"/>
    <xf numFmtId="0" fontId="7" fillId="4" borderId="8" xfId="0" applyFont="1" applyFill="1" applyBorder="1"/>
    <xf numFmtId="0" fontId="9" fillId="4" borderId="9" xfId="0" applyFont="1" applyFill="1" applyBorder="1"/>
    <xf numFmtId="0" fontId="9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12" fillId="4" borderId="0" xfId="3" applyFont="1" applyFill="1" applyBorder="1" applyAlignment="1"/>
    <xf numFmtId="0" fontId="11" fillId="4" borderId="0" xfId="3" applyFont="1" applyFill="1" applyBorder="1" applyAlignment="1">
      <alignment horizontal="center"/>
    </xf>
    <xf numFmtId="0" fontId="7" fillId="4" borderId="10" xfId="0" applyFont="1" applyFill="1" applyBorder="1"/>
    <xf numFmtId="0" fontId="7" fillId="4" borderId="6" xfId="0" applyFont="1" applyFill="1" applyBorder="1"/>
    <xf numFmtId="0" fontId="13" fillId="4" borderId="9" xfId="0" applyFont="1" applyFill="1" applyBorder="1"/>
    <xf numFmtId="0" fontId="13" fillId="4" borderId="10" xfId="0" applyFont="1" applyFill="1" applyBorder="1"/>
    <xf numFmtId="0" fontId="9" fillId="4" borderId="10" xfId="0" applyFont="1" applyFill="1" applyBorder="1"/>
    <xf numFmtId="0" fontId="14" fillId="4" borderId="0" xfId="3" applyFont="1" applyFill="1" applyBorder="1" applyAlignment="1">
      <alignment horizontal="center"/>
    </xf>
    <xf numFmtId="0" fontId="9" fillId="4" borderId="10" xfId="0" applyFont="1" applyFill="1" applyBorder="1" applyAlignment="1"/>
    <xf numFmtId="0" fontId="9" fillId="4" borderId="10" xfId="0" applyFont="1" applyFill="1" applyBorder="1" applyAlignment="1">
      <alignment vertical="center"/>
    </xf>
    <xf numFmtId="0" fontId="15" fillId="5" borderId="2" xfId="1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3" fillId="4" borderId="0" xfId="0" applyFont="1" applyFill="1"/>
    <xf numFmtId="0" fontId="22" fillId="0" borderId="11" xfId="0" applyFont="1" applyFill="1" applyBorder="1" applyAlignment="1">
      <alignment horizontal="center" vertical="center" wrapText="1"/>
    </xf>
    <xf numFmtId="9" fontId="26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vertical="center"/>
    </xf>
    <xf numFmtId="1" fontId="25" fillId="8" borderId="11" xfId="0" applyNumberFormat="1" applyFont="1" applyFill="1" applyBorder="1" applyAlignment="1">
      <alignment horizontal="center" vertical="center" wrapText="1"/>
    </xf>
    <xf numFmtId="14" fontId="25" fillId="8" borderId="11" xfId="0" applyNumberFormat="1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/>
    </xf>
    <xf numFmtId="165" fontId="25" fillId="0" borderId="11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4" fontId="18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vertic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5" fillId="5" borderId="21" xfId="1" applyFont="1" applyFill="1" applyBorder="1" applyAlignment="1">
      <alignment horizontal="center" vertical="center" wrapText="1"/>
    </xf>
    <xf numFmtId="0" fontId="15" fillId="5" borderId="22" xfId="1" applyFont="1" applyFill="1" applyBorder="1" applyAlignment="1">
      <alignment horizontal="center" vertical="center" wrapText="1"/>
    </xf>
    <xf numFmtId="0" fontId="15" fillId="5" borderId="23" xfId="1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right" vertical="center"/>
    </xf>
    <xf numFmtId="0" fontId="10" fillId="4" borderId="22" xfId="0" applyFont="1" applyFill="1" applyBorder="1" applyAlignment="1">
      <alignment horizontal="right" vertical="center"/>
    </xf>
    <xf numFmtId="0" fontId="10" fillId="4" borderId="23" xfId="0" applyFont="1" applyFill="1" applyBorder="1" applyAlignment="1">
      <alignment horizontal="right" vertical="center"/>
    </xf>
    <xf numFmtId="0" fontId="9" fillId="4" borderId="21" xfId="2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 vertical="center"/>
    </xf>
    <xf numFmtId="0" fontId="24" fillId="9" borderId="11" xfId="0" applyFont="1" applyFill="1" applyBorder="1" applyAlignment="1">
      <alignment horizontal="center" vertical="center"/>
    </xf>
  </cellXfs>
  <cellStyles count="7">
    <cellStyle name="Акцент2" xfId="2" builtinId="33"/>
    <cellStyle name="Вычисление" xfId="1" builtinId="22"/>
    <cellStyle name="Гиперссылка" xfId="3" builtinId="8"/>
    <cellStyle name="Гиперссылка 2" xfId="6"/>
    <cellStyle name="Обычный" xfId="0" builtinId="0"/>
    <cellStyle name="Обычный 2" xfId="4"/>
    <cellStyle name="Обычн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13" Type="http://schemas.openxmlformats.org/officeDocument/2006/relationships/hyperlink" Target="#RoofShield!A1"/><Relationship Id="rId3" Type="http://schemas.openxmlformats.org/officeDocument/2006/relationships/hyperlink" Target="#Tegola!A1"/><Relationship Id="rId7" Type="http://schemas.openxmlformats.org/officeDocument/2006/relationships/hyperlink" Target="#Shinglas!A1"/><Relationship Id="rId12" Type="http://schemas.openxmlformats.org/officeDocument/2006/relationships/image" Target="../media/image6.png"/><Relationship Id="rId17" Type="http://schemas.openxmlformats.org/officeDocument/2006/relationships/image" Target="../media/image9.png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1" Type="http://schemas.openxmlformats.org/officeDocument/2006/relationships/hyperlink" Target="#Icopal!A1"/><Relationship Id="rId6" Type="http://schemas.openxmlformats.org/officeDocument/2006/relationships/image" Target="../media/image3.png"/><Relationship Id="rId11" Type="http://schemas.openxmlformats.org/officeDocument/2006/relationships/hyperlink" Target="#Kerabit!A1"/><Relationship Id="rId5" Type="http://schemas.openxmlformats.org/officeDocument/2006/relationships/hyperlink" Target="#Katepal!A1"/><Relationship Id="rId15" Type="http://schemas.openxmlformats.org/officeDocument/2006/relationships/hyperlink" Target="#CertainTeed!A1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Docke PIE'!A1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g"/><Relationship Id="rId1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251070</xdr:colOff>
      <xdr:row>10</xdr:row>
      <xdr:rowOff>134815</xdr:rowOff>
    </xdr:from>
    <xdr:to>
      <xdr:col>1</xdr:col>
      <xdr:colOff>1331070</xdr:colOff>
      <xdr:row>15</xdr:row>
      <xdr:rowOff>194390</xdr:rowOff>
    </xdr:to>
    <xdr:pic>
      <xdr:nvPicPr>
        <xdr:cNvPr id="9" name="Рисунок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8570" y="2839915"/>
          <a:ext cx="1080000" cy="1075575"/>
        </a:xfrm>
        <a:prstGeom prst="rect">
          <a:avLst/>
        </a:prstGeom>
      </xdr:spPr>
    </xdr:pic>
    <xdr:clientData/>
  </xdr:twoCellAnchor>
  <xdr:twoCellAnchor editAs="oneCell">
    <xdr:from>
      <xdr:col>5</xdr:col>
      <xdr:colOff>94762</xdr:colOff>
      <xdr:row>9</xdr:row>
      <xdr:rowOff>155327</xdr:rowOff>
    </xdr:from>
    <xdr:to>
      <xdr:col>5</xdr:col>
      <xdr:colOff>1390762</xdr:colOff>
      <xdr:row>16</xdr:row>
      <xdr:rowOff>27159</xdr:rowOff>
    </xdr:to>
    <xdr:pic>
      <xdr:nvPicPr>
        <xdr:cNvPr id="12" name="Рисунок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2262" y="2657227"/>
          <a:ext cx="1296000" cy="1294232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</xdr:colOff>
      <xdr:row>13</xdr:row>
      <xdr:rowOff>101601</xdr:rowOff>
    </xdr:from>
    <xdr:to>
      <xdr:col>3</xdr:col>
      <xdr:colOff>1465400</xdr:colOff>
      <xdr:row>14</xdr:row>
      <xdr:rowOff>191282</xdr:rowOff>
    </xdr:to>
    <xdr:pic>
      <xdr:nvPicPr>
        <xdr:cNvPr id="6" name="Picture 1263">
          <a:hlinkClick xmlns:r="http://schemas.openxmlformats.org/officeDocument/2006/relationships" r:id="rId5" tooltip="Гибкая черепица Katepal"/>
          <a:extLst>
            <a:ext uri="{FF2B5EF4-FFF2-40B4-BE49-F238E27FC236}">
              <a16:creationId xmlns:a16="http://schemas.microsoft.com/office/drawing/2014/main" id="{270C9888-3BDE-4F48-B8C4-3BE4AF9C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3416301"/>
          <a:ext cx="1440000" cy="2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1447797</xdr:colOff>
      <xdr:row>21</xdr:row>
      <xdr:rowOff>25397</xdr:rowOff>
    </xdr:from>
    <xdr:to>
      <xdr:col>2</xdr:col>
      <xdr:colOff>72797</xdr:colOff>
      <xdr:row>26</xdr:row>
      <xdr:rowOff>109397</xdr:rowOff>
    </xdr:to>
    <xdr:pic>
      <xdr:nvPicPr>
        <xdr:cNvPr id="3" name="Рисунок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17D0E2-433D-8B45-848A-A033ADDC4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47797" y="4762497"/>
          <a:ext cx="1800000" cy="110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1587497</xdr:colOff>
      <xdr:row>23</xdr:row>
      <xdr:rowOff>190491</xdr:rowOff>
    </xdr:from>
    <xdr:to>
      <xdr:col>6</xdr:col>
      <xdr:colOff>212497</xdr:colOff>
      <xdr:row>26</xdr:row>
      <xdr:rowOff>85438</xdr:rowOff>
    </xdr:to>
    <xdr:pic>
      <xdr:nvPicPr>
        <xdr:cNvPr id="16" name="Рисунок 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C73B7B7-F833-E341-948A-AB44054A1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497" y="5333991"/>
          <a:ext cx="1800000" cy="504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88898</xdr:colOff>
      <xdr:row>32</xdr:row>
      <xdr:rowOff>203193</xdr:rowOff>
    </xdr:from>
    <xdr:to>
      <xdr:col>2</xdr:col>
      <xdr:colOff>121398</xdr:colOff>
      <xdr:row>34</xdr:row>
      <xdr:rowOff>175740</xdr:rowOff>
    </xdr:to>
    <xdr:pic>
      <xdr:nvPicPr>
        <xdr:cNvPr id="4" name="Рисунок 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7BAC7D4-1A10-4B48-98EC-BFFEDB844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676398" y="7378693"/>
          <a:ext cx="1620000" cy="378947"/>
        </a:xfrm>
        <a:prstGeom prst="rect">
          <a:avLst/>
        </a:prstGeom>
      </xdr:spPr>
    </xdr:pic>
    <xdr:clientData/>
  </xdr:twoCellAnchor>
  <xdr:twoCellAnchor editAs="oneCell">
    <xdr:from>
      <xdr:col>2</xdr:col>
      <xdr:colOff>1549398</xdr:colOff>
      <xdr:row>33</xdr:row>
      <xdr:rowOff>12694</xdr:rowOff>
    </xdr:from>
    <xdr:to>
      <xdr:col>3</xdr:col>
      <xdr:colOff>1581898</xdr:colOff>
      <xdr:row>35</xdr:row>
      <xdr:rowOff>26291</xdr:rowOff>
    </xdr:to>
    <xdr:pic>
      <xdr:nvPicPr>
        <xdr:cNvPr id="5" name="Рисунок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57E7725C-100C-9B41-A7AD-5B2BFB365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24398" y="7391394"/>
          <a:ext cx="1620000" cy="419997"/>
        </a:xfrm>
        <a:prstGeom prst="rect">
          <a:avLst/>
        </a:prstGeom>
      </xdr:spPr>
    </xdr:pic>
    <xdr:clientData/>
  </xdr:twoCellAnchor>
  <xdr:twoCellAnchor editAs="oneCell">
    <xdr:from>
      <xdr:col>2</xdr:col>
      <xdr:colOff>1549400</xdr:colOff>
      <xdr:row>24</xdr:row>
      <xdr:rowOff>25400</xdr:rowOff>
    </xdr:from>
    <xdr:to>
      <xdr:col>4</xdr:col>
      <xdr:colOff>174400</xdr:colOff>
      <xdr:row>25</xdr:row>
      <xdr:rowOff>153450</xdr:rowOff>
    </xdr:to>
    <xdr:pic>
      <xdr:nvPicPr>
        <xdr:cNvPr id="8" name="Рисунок 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161FBFC-C653-6945-B09F-F949ED853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724400" y="5372100"/>
          <a:ext cx="1800000" cy="331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6</xdr:col>
      <xdr:colOff>812800</xdr:colOff>
      <xdr:row>6</xdr:row>
      <xdr:rowOff>30244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88E4E25-1D12-E14E-BE17-31F4FD603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0"/>
          <a:ext cx="10337800" cy="1300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65063</xdr:colOff>
      <xdr:row>0</xdr:row>
      <xdr:rowOff>28575</xdr:rowOff>
    </xdr:from>
    <xdr:to>
      <xdr:col>17</xdr:col>
      <xdr:colOff>1612</xdr:colOff>
      <xdr:row>5</xdr:row>
      <xdr:rowOff>52469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99339B5-3F0E-9745-AE9F-AE097A1A9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513" y="28575"/>
          <a:ext cx="7099349" cy="12621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423930</xdr:colOff>
      <xdr:row>5</xdr:row>
      <xdr:rowOff>26000</xdr:rowOff>
    </xdr:to>
    <xdr:pic>
      <xdr:nvPicPr>
        <xdr:cNvPr id="3" name="Изображение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986280" cy="126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8" sqref="A8:G8"/>
    </sheetView>
  </sheetViews>
  <sheetFormatPr defaultColWidth="10.875" defaultRowHeight="15" x14ac:dyDescent="0.2"/>
  <cols>
    <col min="1" max="6" width="20.875" style="1" customWidth="1"/>
    <col min="7" max="7" width="10.875" style="1" customWidth="1"/>
    <col min="8" max="8" width="9.875" style="1" customWidth="1"/>
    <col min="9" max="16384" width="10.875" style="1"/>
  </cols>
  <sheetData>
    <row r="1" spans="1:7" ht="20.100000000000001" customHeight="1" x14ac:dyDescent="0.2">
      <c r="A1" s="25"/>
      <c r="B1" s="26"/>
      <c r="C1" s="26"/>
      <c r="D1" s="26"/>
      <c r="E1" s="26"/>
      <c r="F1" s="26"/>
      <c r="G1" s="27"/>
    </row>
    <row r="2" spans="1:7" ht="20.100000000000001" customHeight="1" x14ac:dyDescent="0.2">
      <c r="A2" s="28"/>
      <c r="B2" s="29"/>
      <c r="C2" s="29"/>
      <c r="D2" s="29"/>
      <c r="E2" s="29"/>
      <c r="F2" s="29"/>
      <c r="G2" s="30"/>
    </row>
    <row r="3" spans="1:7" ht="20.100000000000001" customHeight="1" x14ac:dyDescent="0.2">
      <c r="A3" s="28"/>
      <c r="B3" s="29"/>
      <c r="C3" s="29"/>
      <c r="D3" s="29"/>
      <c r="E3" s="29"/>
      <c r="F3" s="29"/>
      <c r="G3" s="30"/>
    </row>
    <row r="4" spans="1:7" ht="20.100000000000001" customHeight="1" x14ac:dyDescent="0.2">
      <c r="A4" s="28"/>
      <c r="B4" s="29"/>
      <c r="C4" s="29"/>
      <c r="D4" s="29"/>
      <c r="E4" s="29"/>
      <c r="F4" s="29"/>
      <c r="G4" s="30"/>
    </row>
    <row r="5" spans="1:7" ht="20.100000000000001" customHeight="1" x14ac:dyDescent="0.2">
      <c r="A5" s="28"/>
      <c r="B5" s="29"/>
      <c r="C5" s="29"/>
      <c r="D5" s="29"/>
      <c r="E5" s="29"/>
      <c r="F5" s="29"/>
      <c r="G5" s="30"/>
    </row>
    <row r="6" spans="1:7" ht="20.100000000000001" customHeight="1" x14ac:dyDescent="0.2">
      <c r="A6" s="28"/>
      <c r="B6" s="29"/>
      <c r="C6" s="29"/>
      <c r="D6" s="29"/>
      <c r="E6" s="29"/>
      <c r="F6" s="29"/>
      <c r="G6" s="30"/>
    </row>
    <row r="7" spans="1:7" ht="20.100000000000001" customHeight="1" x14ac:dyDescent="0.2">
      <c r="A7" s="31"/>
      <c r="B7" s="32"/>
      <c r="C7" s="32"/>
      <c r="D7" s="32"/>
      <c r="E7" s="32"/>
      <c r="F7" s="32"/>
      <c r="G7" s="33"/>
    </row>
    <row r="8" spans="1:7" ht="20.100000000000001" customHeight="1" x14ac:dyDescent="0.2">
      <c r="A8" s="24" t="s">
        <v>0</v>
      </c>
      <c r="B8" s="24"/>
      <c r="C8" s="24"/>
      <c r="D8" s="24"/>
      <c r="E8" s="24"/>
      <c r="F8" s="24"/>
      <c r="G8" s="24"/>
    </row>
    <row r="9" spans="1:7" ht="39.950000000000003" customHeight="1" x14ac:dyDescent="0.2">
      <c r="A9" s="23" t="s">
        <v>1</v>
      </c>
      <c r="B9" s="23"/>
      <c r="C9" s="23"/>
      <c r="D9" s="23"/>
      <c r="E9" s="23"/>
      <c r="F9" s="23"/>
      <c r="G9" s="23"/>
    </row>
    <row r="10" spans="1:7" ht="15.95" customHeight="1" x14ac:dyDescent="0.25">
      <c r="A10" s="8"/>
      <c r="B10" s="4"/>
      <c r="C10" s="4"/>
      <c r="D10" s="4"/>
      <c r="E10" s="4"/>
      <c r="F10" s="4"/>
      <c r="G10" s="19"/>
    </row>
    <row r="11" spans="1:7" ht="15.95" customHeight="1" x14ac:dyDescent="0.25">
      <c r="A11" s="8"/>
      <c r="B11" s="4"/>
      <c r="C11" s="4"/>
      <c r="D11" s="4"/>
      <c r="E11" s="4"/>
      <c r="F11" s="4"/>
      <c r="G11" s="19"/>
    </row>
    <row r="12" spans="1:7" ht="15.95" customHeight="1" x14ac:dyDescent="0.25">
      <c r="A12" s="8"/>
      <c r="B12" s="4"/>
      <c r="C12" s="4"/>
      <c r="D12" s="4"/>
      <c r="E12" s="4"/>
      <c r="F12" s="4"/>
      <c r="G12" s="19"/>
    </row>
    <row r="13" spans="1:7" ht="15.95" customHeight="1" x14ac:dyDescent="0.25">
      <c r="A13" s="8"/>
      <c r="B13" s="4"/>
      <c r="C13" s="4"/>
      <c r="D13" s="4"/>
      <c r="E13" s="4"/>
      <c r="F13" s="4"/>
      <c r="G13" s="19"/>
    </row>
    <row r="14" spans="1:7" ht="15.95" customHeight="1" x14ac:dyDescent="0.25">
      <c r="A14" s="8"/>
      <c r="B14" s="4"/>
      <c r="C14" s="4"/>
      <c r="D14" s="4"/>
      <c r="E14" s="4"/>
      <c r="F14" s="4"/>
      <c r="G14" s="19"/>
    </row>
    <row r="15" spans="1:7" ht="15.95" customHeight="1" x14ac:dyDescent="0.25">
      <c r="A15" s="8"/>
      <c r="B15" s="20"/>
      <c r="C15" s="4"/>
      <c r="D15" s="4"/>
      <c r="E15" s="4"/>
      <c r="F15" s="9"/>
      <c r="G15" s="21"/>
    </row>
    <row r="16" spans="1:7" ht="15.95" customHeight="1" x14ac:dyDescent="0.25">
      <c r="A16" s="8"/>
      <c r="B16" s="4"/>
      <c r="C16" s="4"/>
      <c r="D16" s="4"/>
      <c r="E16" s="4"/>
      <c r="F16" s="4"/>
      <c r="G16" s="19"/>
    </row>
    <row r="17" spans="1:7" ht="15.95" customHeight="1" x14ac:dyDescent="0.3">
      <c r="A17" s="8"/>
      <c r="B17" s="11" t="s">
        <v>2</v>
      </c>
      <c r="C17" s="10"/>
      <c r="D17" s="12" t="s">
        <v>3</v>
      </c>
      <c r="E17" s="10"/>
      <c r="F17" s="12" t="s">
        <v>5</v>
      </c>
      <c r="G17" s="19"/>
    </row>
    <row r="18" spans="1:7" ht="15.95" customHeight="1" x14ac:dyDescent="0.3">
      <c r="A18" s="8"/>
      <c r="B18" s="11" t="s">
        <v>4</v>
      </c>
      <c r="C18" s="10"/>
      <c r="D18" s="12" t="s">
        <v>4</v>
      </c>
      <c r="E18" s="10"/>
      <c r="F18" s="12" t="s">
        <v>6</v>
      </c>
      <c r="G18" s="19"/>
    </row>
    <row r="19" spans="1:7" ht="15.95" customHeight="1" x14ac:dyDescent="0.3">
      <c r="A19" s="8"/>
      <c r="B19" s="10"/>
      <c r="C19" s="10"/>
      <c r="D19" s="10"/>
      <c r="E19" s="10"/>
      <c r="F19" s="12"/>
      <c r="G19" s="19"/>
    </row>
    <row r="20" spans="1:7" ht="15.95" customHeight="1" x14ac:dyDescent="0.3">
      <c r="A20" s="8"/>
      <c r="B20" s="10"/>
      <c r="C20" s="10"/>
      <c r="D20" s="10"/>
      <c r="E20" s="10"/>
      <c r="F20" s="10"/>
      <c r="G20" s="22"/>
    </row>
    <row r="21" spans="1:7" ht="15.95" customHeight="1" x14ac:dyDescent="0.3">
      <c r="A21" s="8"/>
      <c r="B21" s="13"/>
      <c r="C21" s="10"/>
      <c r="D21" s="10"/>
      <c r="E21" s="10"/>
      <c r="F21" s="12"/>
      <c r="G21" s="19"/>
    </row>
    <row r="22" spans="1:7" ht="15.95" customHeight="1" x14ac:dyDescent="0.3">
      <c r="A22" s="8"/>
      <c r="B22" s="10"/>
      <c r="C22" s="10"/>
      <c r="D22" s="10"/>
      <c r="E22" s="10"/>
      <c r="F22" s="10"/>
      <c r="G22" s="19"/>
    </row>
    <row r="23" spans="1:7" ht="15.95" customHeight="1" x14ac:dyDescent="0.3">
      <c r="A23" s="8"/>
      <c r="B23" s="10"/>
      <c r="C23" s="10"/>
      <c r="D23" s="10"/>
      <c r="E23" s="10"/>
      <c r="F23" s="12"/>
      <c r="G23" s="19"/>
    </row>
    <row r="24" spans="1:7" ht="15.95" customHeight="1" x14ac:dyDescent="0.3">
      <c r="A24" s="8"/>
      <c r="B24" s="10"/>
      <c r="C24" s="10"/>
      <c r="D24" s="10"/>
      <c r="E24" s="10"/>
      <c r="F24" s="12"/>
      <c r="G24" s="19"/>
    </row>
    <row r="25" spans="1:7" ht="15.95" customHeight="1" x14ac:dyDescent="0.3">
      <c r="A25" s="8"/>
      <c r="B25" s="10"/>
      <c r="C25" s="10"/>
      <c r="D25" s="10"/>
      <c r="E25" s="10"/>
      <c r="F25" s="12"/>
      <c r="G25" s="19"/>
    </row>
    <row r="26" spans="1:7" ht="15.95" customHeight="1" x14ac:dyDescent="0.3">
      <c r="A26" s="8"/>
      <c r="B26" s="10"/>
      <c r="C26" s="10"/>
      <c r="D26" s="10"/>
      <c r="E26" s="10"/>
      <c r="F26" s="12"/>
      <c r="G26" s="19"/>
    </row>
    <row r="27" spans="1:7" ht="15.95" customHeight="1" x14ac:dyDescent="0.3">
      <c r="A27" s="8"/>
      <c r="B27" s="10"/>
      <c r="C27" s="10"/>
      <c r="D27" s="10"/>
      <c r="E27" s="10"/>
      <c r="F27" s="12"/>
      <c r="G27" s="19"/>
    </row>
    <row r="28" spans="1:7" ht="15.95" customHeight="1" x14ac:dyDescent="0.3">
      <c r="A28" s="8"/>
      <c r="B28" s="14" t="s">
        <v>7</v>
      </c>
      <c r="C28" s="10"/>
      <c r="D28" s="12" t="s">
        <v>9</v>
      </c>
      <c r="E28" s="10"/>
      <c r="F28" s="12" t="s">
        <v>11</v>
      </c>
      <c r="G28" s="19"/>
    </row>
    <row r="29" spans="1:7" ht="15.95" customHeight="1" x14ac:dyDescent="0.3">
      <c r="A29" s="8"/>
      <c r="B29" s="11" t="s">
        <v>8</v>
      </c>
      <c r="C29" s="10"/>
      <c r="D29" s="12" t="s">
        <v>10</v>
      </c>
      <c r="E29" s="10"/>
      <c r="F29" s="12" t="s">
        <v>8</v>
      </c>
      <c r="G29" s="19"/>
    </row>
    <row r="30" spans="1:7" ht="15.95" customHeight="1" x14ac:dyDescent="0.3">
      <c r="A30" s="8"/>
      <c r="B30" s="10"/>
      <c r="C30" s="10"/>
      <c r="D30" s="10"/>
      <c r="E30" s="10"/>
      <c r="F30" s="12"/>
      <c r="G30" s="19"/>
    </row>
    <row r="31" spans="1:7" ht="15.95" customHeight="1" x14ac:dyDescent="0.3">
      <c r="A31" s="8"/>
      <c r="B31" s="10"/>
      <c r="C31" s="10"/>
      <c r="D31" s="10"/>
      <c r="E31" s="10"/>
      <c r="F31" s="10"/>
      <c r="G31" s="19"/>
    </row>
    <row r="32" spans="1:7" ht="15.95" customHeight="1" x14ac:dyDescent="0.3">
      <c r="A32" s="8"/>
      <c r="B32" s="10"/>
      <c r="C32" s="10"/>
      <c r="D32" s="10"/>
      <c r="E32" s="10"/>
      <c r="F32" s="10"/>
      <c r="G32" s="19"/>
    </row>
    <row r="33" spans="1:7" ht="15.95" customHeight="1" x14ac:dyDescent="0.3">
      <c r="A33" s="8"/>
      <c r="B33" s="10"/>
      <c r="C33" s="10"/>
      <c r="D33" s="10"/>
      <c r="E33" s="10"/>
      <c r="F33" s="12"/>
      <c r="G33" s="19"/>
    </row>
    <row r="34" spans="1:7" ht="15.95" customHeight="1" x14ac:dyDescent="0.3">
      <c r="A34" s="8"/>
      <c r="B34" s="10"/>
      <c r="C34" s="10"/>
      <c r="D34" s="10"/>
      <c r="E34" s="10"/>
      <c r="F34" s="12"/>
      <c r="G34" s="19"/>
    </row>
    <row r="35" spans="1:7" ht="15.95" customHeight="1" x14ac:dyDescent="0.3">
      <c r="A35" s="8"/>
      <c r="B35" s="10"/>
      <c r="C35" s="10"/>
      <c r="D35" s="10"/>
      <c r="E35" s="10"/>
      <c r="F35" s="12"/>
      <c r="G35" s="19"/>
    </row>
    <row r="36" spans="1:7" ht="15.95" customHeight="1" x14ac:dyDescent="0.3">
      <c r="A36" s="8"/>
      <c r="B36" s="10"/>
      <c r="C36" s="10"/>
      <c r="D36" s="10"/>
      <c r="E36" s="10"/>
      <c r="F36" s="12"/>
      <c r="G36" s="19"/>
    </row>
    <row r="37" spans="1:7" ht="15.95" customHeight="1" x14ac:dyDescent="0.3">
      <c r="A37" s="8"/>
      <c r="B37" s="14" t="s">
        <v>13</v>
      </c>
      <c r="C37" s="10"/>
      <c r="D37" s="11" t="s">
        <v>12</v>
      </c>
      <c r="E37" s="10"/>
      <c r="F37" s="12"/>
      <c r="G37" s="19"/>
    </row>
    <row r="38" spans="1:7" ht="15.95" customHeight="1" x14ac:dyDescent="0.3">
      <c r="A38" s="8"/>
      <c r="B38" s="11" t="s">
        <v>4</v>
      </c>
      <c r="C38" s="10"/>
      <c r="D38" s="11" t="s">
        <v>8</v>
      </c>
      <c r="E38" s="10"/>
      <c r="F38" s="12"/>
      <c r="G38" s="19"/>
    </row>
    <row r="39" spans="1:7" ht="15.95" customHeight="1" x14ac:dyDescent="0.3">
      <c r="A39" s="17"/>
      <c r="B39" s="3"/>
      <c r="C39" s="3"/>
      <c r="D39" s="3"/>
      <c r="E39" s="3"/>
      <c r="F39" s="3"/>
      <c r="G39" s="18"/>
    </row>
    <row r="40" spans="1:7" ht="15.95" customHeight="1" x14ac:dyDescent="0.2">
      <c r="A40" s="5"/>
      <c r="B40" s="2"/>
      <c r="C40" s="2"/>
      <c r="D40" s="2"/>
      <c r="E40" s="2"/>
      <c r="F40" s="2"/>
      <c r="G40" s="15"/>
    </row>
    <row r="41" spans="1:7" x14ac:dyDescent="0.2">
      <c r="A41" s="6"/>
      <c r="B41" s="7"/>
      <c r="C41" s="7"/>
      <c r="D41" s="7"/>
      <c r="E41" s="7"/>
      <c r="F41" s="7"/>
      <c r="G41" s="16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</sheetData>
  <sheetProtection algorithmName="SHA-512" hashValue="MANiJzvX7SE4EX9JE5zwnY47bjKereB1Xr/RSgdDEQ0vORQWXiLTB3MvXUjXiwd76ER8aG7a2VLgf0khobhDGA==" saltValue="u/vtUPGtAd0zHDOjg7k78A==" spinCount="100000" sheet="1" objects="1" scenarios="1"/>
  <mergeCells count="3">
    <mergeCell ref="A9:G9"/>
    <mergeCell ref="A8:G8"/>
    <mergeCell ref="A1:G7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A11" sqref="A11:A13"/>
    </sheetView>
  </sheetViews>
  <sheetFormatPr defaultColWidth="10.875" defaultRowHeight="15" x14ac:dyDescent="0.2"/>
  <cols>
    <col min="1" max="1" width="24.5" style="1" customWidth="1"/>
    <col min="2" max="2" width="11.75" style="1" customWidth="1"/>
    <col min="3" max="3" width="10.5" style="1" customWidth="1"/>
    <col min="4" max="5" width="11.75" style="1" customWidth="1"/>
    <col min="6" max="17" width="11.75" style="1" bestFit="1" customWidth="1"/>
    <col min="18" max="16384" width="10.875" style="1"/>
  </cols>
  <sheetData>
    <row r="1" spans="1:17" ht="20.100000000000001" customHeight="1" x14ac:dyDescent="0.2">
      <c r="A1" s="52"/>
      <c r="B1" s="53"/>
      <c r="C1" s="53"/>
      <c r="D1" s="53"/>
      <c r="E1" s="53"/>
      <c r="F1" s="53"/>
      <c r="G1" s="53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17" ht="20.100000000000001" customHeight="1" x14ac:dyDescent="0.2">
      <c r="A2" s="54"/>
      <c r="B2" s="29"/>
      <c r="C2" s="29"/>
      <c r="D2" s="29"/>
      <c r="E2" s="29"/>
      <c r="F2" s="29"/>
      <c r="G2" s="29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20.100000000000001" customHeight="1" x14ac:dyDescent="0.2">
      <c r="A3" s="54"/>
      <c r="B3" s="29"/>
      <c r="C3" s="29"/>
      <c r="D3" s="29"/>
      <c r="E3" s="29"/>
      <c r="F3" s="29"/>
      <c r="G3" s="29"/>
      <c r="H3" s="66"/>
      <c r="I3" s="66"/>
      <c r="J3" s="66"/>
      <c r="K3" s="66"/>
      <c r="L3" s="66"/>
      <c r="M3" s="66"/>
      <c r="N3" s="66"/>
      <c r="O3" s="66"/>
      <c r="P3" s="66"/>
      <c r="Q3" s="67"/>
    </row>
    <row r="4" spans="1:17" ht="20.100000000000001" customHeight="1" x14ac:dyDescent="0.2">
      <c r="A4" s="54"/>
      <c r="B4" s="29"/>
      <c r="C4" s="29"/>
      <c r="D4" s="29"/>
      <c r="E4" s="29"/>
      <c r="F4" s="29"/>
      <c r="G4" s="29"/>
      <c r="H4" s="66"/>
      <c r="I4" s="66"/>
      <c r="J4" s="66"/>
      <c r="K4" s="66"/>
      <c r="L4" s="66"/>
      <c r="M4" s="66"/>
      <c r="N4" s="66"/>
      <c r="O4" s="66"/>
      <c r="P4" s="66"/>
      <c r="Q4" s="67"/>
    </row>
    <row r="5" spans="1:17" ht="20.100000000000001" customHeight="1" x14ac:dyDescent="0.2">
      <c r="A5" s="54"/>
      <c r="B5" s="29"/>
      <c r="C5" s="29"/>
      <c r="D5" s="29"/>
      <c r="E5" s="29"/>
      <c r="F5" s="29"/>
      <c r="G5" s="29"/>
      <c r="H5" s="66"/>
      <c r="I5" s="66"/>
      <c r="J5" s="66"/>
      <c r="K5" s="66"/>
      <c r="L5" s="66"/>
      <c r="M5" s="66"/>
      <c r="N5" s="66"/>
      <c r="O5" s="66"/>
      <c r="P5" s="66"/>
      <c r="Q5" s="67"/>
    </row>
    <row r="6" spans="1:17" ht="20.100000000000001" customHeight="1" x14ac:dyDescent="0.2">
      <c r="A6" s="54"/>
      <c r="B6" s="29"/>
      <c r="C6" s="29"/>
      <c r="D6" s="29"/>
      <c r="E6" s="29"/>
      <c r="F6" s="29"/>
      <c r="G6" s="29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ht="20.100000000000001" customHeight="1" x14ac:dyDescent="0.2">
      <c r="A7" s="54"/>
      <c r="B7" s="29"/>
      <c r="C7" s="29"/>
      <c r="D7" s="29"/>
      <c r="E7" s="29"/>
      <c r="F7" s="29"/>
      <c r="G7" s="29"/>
      <c r="H7" s="68"/>
      <c r="I7" s="68"/>
      <c r="J7" s="68"/>
      <c r="K7" s="68"/>
      <c r="L7" s="68"/>
      <c r="M7" s="68"/>
      <c r="N7" s="68"/>
      <c r="O7" s="68"/>
      <c r="P7" s="68"/>
      <c r="Q7" s="69"/>
    </row>
    <row r="8" spans="1:17" ht="20.100000000000001" customHeight="1" x14ac:dyDescent="0.2">
      <c r="A8" s="61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</row>
    <row r="9" spans="1:17" ht="39.950000000000003" customHeight="1" x14ac:dyDescent="0.2">
      <c r="A9" s="55" t="s">
        <v>15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ht="30" customHeight="1" x14ac:dyDescent="0.2">
      <c r="A10" s="58" t="s">
        <v>39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1:17" s="34" customFormat="1" ht="20.100000000000001" customHeight="1" x14ac:dyDescent="0.2">
      <c r="A11" s="38"/>
      <c r="B11" s="39" t="s">
        <v>19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s="34" customFormat="1" ht="20.100000000000001" customHeight="1" x14ac:dyDescent="0.2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s="34" customFormat="1" ht="60" customHeight="1" x14ac:dyDescent="0.2">
      <c r="A13" s="38"/>
      <c r="B13" s="40" t="s">
        <v>16</v>
      </c>
      <c r="C13" s="40" t="s">
        <v>17</v>
      </c>
      <c r="D13" s="41" t="s">
        <v>20</v>
      </c>
      <c r="E13" s="40" t="s">
        <v>21</v>
      </c>
      <c r="F13" s="41" t="s">
        <v>22</v>
      </c>
      <c r="G13" s="41" t="s">
        <v>23</v>
      </c>
      <c r="H13" s="41" t="s">
        <v>18</v>
      </c>
      <c r="I13" s="41" t="s">
        <v>24</v>
      </c>
      <c r="J13" s="41" t="s">
        <v>25</v>
      </c>
      <c r="K13" s="40" t="s">
        <v>38</v>
      </c>
      <c r="L13" s="41" t="s">
        <v>26</v>
      </c>
      <c r="M13" s="41" t="s">
        <v>27</v>
      </c>
      <c r="N13" s="41" t="s">
        <v>28</v>
      </c>
      <c r="O13" s="41" t="s">
        <v>29</v>
      </c>
      <c r="P13" s="41" t="s">
        <v>30</v>
      </c>
      <c r="Q13" s="41" t="s">
        <v>31</v>
      </c>
    </row>
    <row r="14" spans="1:17" s="34" customFormat="1" ht="20.100000000000001" customHeight="1" x14ac:dyDescent="0.2">
      <c r="A14" s="42"/>
      <c r="B14" s="39"/>
      <c r="C14" s="39"/>
      <c r="D14" s="41">
        <v>12465</v>
      </c>
      <c r="E14" s="41">
        <v>11957</v>
      </c>
      <c r="F14" s="41">
        <v>11882</v>
      </c>
      <c r="G14" s="41">
        <v>11747</v>
      </c>
      <c r="H14" s="41">
        <v>11542</v>
      </c>
      <c r="I14" s="41">
        <v>11304</v>
      </c>
      <c r="J14" s="41">
        <v>8361</v>
      </c>
      <c r="K14" s="41">
        <v>13029</v>
      </c>
      <c r="L14" s="41">
        <v>11437</v>
      </c>
      <c r="M14" s="41">
        <v>11407</v>
      </c>
      <c r="N14" s="41">
        <v>9062</v>
      </c>
      <c r="O14" s="41">
        <v>8463</v>
      </c>
      <c r="P14" s="41">
        <v>8149</v>
      </c>
      <c r="Q14" s="41">
        <v>6880</v>
      </c>
    </row>
    <row r="15" spans="1:17" s="34" customFormat="1" ht="39.950000000000003" customHeight="1" x14ac:dyDescent="0.2">
      <c r="A15" s="37" t="s">
        <v>32</v>
      </c>
      <c r="B15" s="70">
        <v>600</v>
      </c>
      <c r="C15" s="70">
        <v>600</v>
      </c>
      <c r="D15" s="45">
        <f>ROUND(((B15+C15)*D14/1000)*Belarus*(1-B24),2)</f>
        <v>14958</v>
      </c>
      <c r="E15" s="45">
        <f>ROUND(((B15+C15)*E14/1000)*Belarus*(1-B24),2)</f>
        <v>14348.4</v>
      </c>
      <c r="F15" s="45">
        <f>ROUND(((B15+C15)*F14/1000)*Belarus*(1-B24),2)</f>
        <v>14258.4</v>
      </c>
      <c r="G15" s="45">
        <f>ROUND(((B15+C15)*G14/1000)*Belarus*(1-B24),2)</f>
        <v>14096.4</v>
      </c>
      <c r="H15" s="45">
        <f>ROUND(((B15+C15)*H14/1000)*Belarus*(1-B24),2)</f>
        <v>13850.4</v>
      </c>
      <c r="I15" s="45">
        <f>ROUND(((B15+C15)*I14/1000)*Belarus*(1-B24),2)</f>
        <v>13564.8</v>
      </c>
      <c r="J15" s="45">
        <f>ROUND(((B15+C15)*J14/1000)*Belarus*(1-B24),2)</f>
        <v>10033.200000000001</v>
      </c>
      <c r="K15" s="45">
        <f>ROUND(((B15+C15)*K14/1000)*Belarus*(1-B24),2)</f>
        <v>15634.8</v>
      </c>
      <c r="L15" s="45">
        <f>ROUND(((B15+C15)*L14/1000)*Belarus*(1-B24),2)</f>
        <v>13724.4</v>
      </c>
      <c r="M15" s="45">
        <f>ROUND(((B15+C15)*M14/1000)*Belarus*(1-B24),2)</f>
        <v>13688.4</v>
      </c>
      <c r="N15" s="45">
        <f>ROUND(((B15+C15)*N14/1000)*Belarus*(1-B24),2)</f>
        <v>10874.4</v>
      </c>
      <c r="O15" s="45">
        <f>ROUND(((B15+C15)*O14/1000)*Belarus*(1-B24),2)</f>
        <v>10155.6</v>
      </c>
      <c r="P15" s="45">
        <f>ROUND(((B15+C15)*P14/1000)*Belarus*(1-B24),2)</f>
        <v>9778.7999999999993</v>
      </c>
      <c r="Q15" s="45">
        <f>ROUND(((B15+C15)*Q14/1000)*Belarus*(1-B24),2)</f>
        <v>8256</v>
      </c>
    </row>
    <row r="16" spans="1:17" s="34" customFormat="1" ht="20.100000000000001" customHeight="1" x14ac:dyDescent="0.2">
      <c r="A16" s="35" t="s">
        <v>33</v>
      </c>
      <c r="B16" s="71"/>
      <c r="C16" s="71"/>
      <c r="D16" s="46">
        <f>ROUND(((B15+C15)*D14/1000)*1.1*Belarus*(1-B24),2)</f>
        <v>16453.8</v>
      </c>
      <c r="E16" s="46">
        <f>ROUND(((B15+C15)*E14/1000)*1.1*Belarus*(1-B24),2)</f>
        <v>15783.24</v>
      </c>
      <c r="F16" s="46">
        <f>ROUND(((B15+C15)*F14/1000)*1.1*Belarus*(1-B24),2)</f>
        <v>15684.24</v>
      </c>
      <c r="G16" s="46">
        <f>ROUND(((B15+C15)*G14/1000)*1.1*Belarus*(1-B24),2)</f>
        <v>15506.04</v>
      </c>
      <c r="H16" s="46">
        <f>ROUND(((B15+C15)*H14/1000)*1.1*Belarus*(1-B24),2)</f>
        <v>15235.44</v>
      </c>
      <c r="I16" s="46">
        <f>ROUND(((B15+C15)*I14/1000)*1.1*Belarus*(1-B24),2)</f>
        <v>14921.28</v>
      </c>
      <c r="J16" s="46">
        <f>ROUND(((B15+C15)*J14/1000)*1.1*Belarus*(1-B24),2)</f>
        <v>11036.52</v>
      </c>
      <c r="K16" s="46">
        <f>ROUND(((B15+C15)*K14/1000)*1.1*Belarus*(1-B24),2)</f>
        <v>17198.28</v>
      </c>
      <c r="L16" s="46">
        <f>ROUND(((B15+C15)*L14/1000)*1.1*Belarus*(1-B24),2)</f>
        <v>15096.84</v>
      </c>
      <c r="M16" s="46">
        <f>ROUND(((B15+C15)*M14/1000)*1.1*Belarus*(1-B24),2)</f>
        <v>15057.24</v>
      </c>
      <c r="N16" s="46">
        <f>ROUND(((B15+C15)*N14/1000)*1.1*Belarus*(1-B24),2)</f>
        <v>11961.84</v>
      </c>
      <c r="O16" s="46">
        <f>ROUND(((B15+C15)*O14/1000)*1.1*Belarus*(1-B24),2)</f>
        <v>11171.16</v>
      </c>
      <c r="P16" s="46">
        <f>ROUND(((B15+C15)*P14/1000)*1.1*Belarus*(1-B24),2)</f>
        <v>10756.68</v>
      </c>
      <c r="Q16" s="46">
        <f>ROUND(((B15+C15)*Q14/1000)*1.1*Belarus*(1-B24),2)</f>
        <v>9081.6</v>
      </c>
    </row>
    <row r="17" spans="1:17" s="34" customFormat="1" ht="20.100000000000001" customHeight="1" x14ac:dyDescent="0.2">
      <c r="A17" s="35" t="s">
        <v>34</v>
      </c>
      <c r="B17" s="71"/>
      <c r="C17" s="71"/>
      <c r="D17" s="46">
        <f>ROUND(((B15+C15)*D14/1000)*1.2*Belarus*(1-B24),2)</f>
        <v>17949.599999999999</v>
      </c>
      <c r="E17" s="46">
        <f>ROUND(((B15+C15)*E14/1000)*1.2*Belarus*(1-B24),2)</f>
        <v>17218.080000000002</v>
      </c>
      <c r="F17" s="46">
        <f>ROUND(((B15+C15)*F14/1000)*1.2*Belarus*(1-B24),2)</f>
        <v>17110.080000000002</v>
      </c>
      <c r="G17" s="46">
        <f>ROUND(((B15+C15)*G14/1000)*1.2*Belarus*(1-B24),2)</f>
        <v>16915.68</v>
      </c>
      <c r="H17" s="46">
        <f>ROUND(((B15+C15)*H14/1000)*1.2*Belarus*(1-B24),2)</f>
        <v>16620.48</v>
      </c>
      <c r="I17" s="46">
        <f>ROUND(((B15+C15)*I14/1000)*1.2*Belarus*(1-B24),2)</f>
        <v>16277.76</v>
      </c>
      <c r="J17" s="46">
        <f>ROUND(((B15+C15)*J14/1000)*1.2*Belarus*(1-B24),2)</f>
        <v>12039.84</v>
      </c>
      <c r="K17" s="46">
        <f>ROUND(((B15+C15)*K14/1000)*1.2*Belarus*(1-B24),2)</f>
        <v>18761.759999999998</v>
      </c>
      <c r="L17" s="46">
        <f>ROUND(((B15+C15)*L14/1000)*1.2*Belarus*(1-B24),2)</f>
        <v>16469.28</v>
      </c>
      <c r="M17" s="46">
        <f>ROUND(((B15+C15)*M14/1000)*1.2*Belarus*(1-B24),2)</f>
        <v>16426.080000000002</v>
      </c>
      <c r="N17" s="46">
        <f>ROUND(((B15+C15)*N14/1000)*1.2*Belarus*(1-B24),2)</f>
        <v>13049.28</v>
      </c>
      <c r="O17" s="46">
        <f>ROUND(((B15+C15)*O14/1000)*1.2*Belarus*(1-B24),2)</f>
        <v>12186.72</v>
      </c>
      <c r="P17" s="46">
        <f>ROUND(((B15+C15)*P14/1000)*1.2*Belarus*(1-B24),2)</f>
        <v>11734.56</v>
      </c>
      <c r="Q17" s="46">
        <f>ROUND(((B15+C15)*Q14/1000)*1.2*Belarus*(1-B24),2)</f>
        <v>9907.2000000000007</v>
      </c>
    </row>
    <row r="18" spans="1:17" s="34" customFormat="1" ht="20.100000000000001" customHeight="1" x14ac:dyDescent="0.2">
      <c r="A18" s="35" t="s">
        <v>35</v>
      </c>
      <c r="B18" s="71"/>
      <c r="C18" s="71"/>
      <c r="D18" s="46">
        <f>ROUND(((B15+C15)*D14/1000)*1.5*Belarus*(1-B24),2)</f>
        <v>22437</v>
      </c>
      <c r="E18" s="46">
        <f>ROUND(((B15+C15)*E14/1000)*1.5*Belarus*(1-B24),2)</f>
        <v>21522.6</v>
      </c>
      <c r="F18" s="46">
        <f>ROUND(((B15+C15)*F14/1000)*1.5*Belarus*(1-B24),2)</f>
        <v>21387.599999999999</v>
      </c>
      <c r="G18" s="46">
        <f>ROUND(((B15+C15)*G14/1000)*1.5*Belarus*(1-B24),2)</f>
        <v>21144.6</v>
      </c>
      <c r="H18" s="46">
        <f>ROUND(((B15+C15)*H14/1000)*1.5*Belarus*(1-B24),2)</f>
        <v>20775.599999999999</v>
      </c>
      <c r="I18" s="46">
        <f>ROUND(((B15+C15)*I14/1000)*1.5*Belarus*(1-B24),2)</f>
        <v>20347.2</v>
      </c>
      <c r="J18" s="46">
        <f>ROUND(((B15+C15)*J14/1000)*1.5*Belarus*(1-B24),2)</f>
        <v>15049.8</v>
      </c>
      <c r="K18" s="46">
        <f>ROUND(((B15+C15)*K14/1000)*1.5*Belarus*(1-B24),2)</f>
        <v>23452.2</v>
      </c>
      <c r="L18" s="46">
        <f>ROUND(((B15+C15)*L14/1000)*1.5*Belarus*(1-B24),2)</f>
        <v>20586.599999999999</v>
      </c>
      <c r="M18" s="46">
        <f>ROUND(((B15+C15)*M14/1000)*1.5*Belarus*(1-B24),2)</f>
        <v>20532.599999999999</v>
      </c>
      <c r="N18" s="46">
        <f>ROUND(((B15+C15)*N14/1000)*1.5*Belarus*(1-B24),2)</f>
        <v>16311.6</v>
      </c>
      <c r="O18" s="46">
        <f>ROUND(((B15+C15)*O14/1000)*1.5*Belarus*(1-B24),2)</f>
        <v>15233.4</v>
      </c>
      <c r="P18" s="46">
        <f>ROUND(((B15+C15)*P14/1000)*1.5*Belarus*(1-B24),2)</f>
        <v>14668.2</v>
      </c>
      <c r="Q18" s="46">
        <f>ROUND(((B15+C15)*Q14/1000)*1.5*Belarus*(1-B24),2)</f>
        <v>12384</v>
      </c>
    </row>
    <row r="19" spans="1:17" s="34" customFormat="1" ht="39.950000000000003" customHeight="1" x14ac:dyDescent="0.2">
      <c r="A19" s="35" t="s">
        <v>36</v>
      </c>
      <c r="B19" s="71"/>
      <c r="C19" s="71"/>
      <c r="D19" s="46">
        <f>ROUND(((B15+C15)*D14/1000)*1.6*Belarus*(1-B24),2)</f>
        <v>23932.799999999999</v>
      </c>
      <c r="E19" s="46">
        <f>ROUND(((B15+C15)*E14/1000)*1.6*Belarus*(1-B24),2)</f>
        <v>22957.439999999999</v>
      </c>
      <c r="F19" s="46">
        <f>ROUND(((B15+C15)*F14/1000)*1.6*Belarus*(1-B24),2)</f>
        <v>22813.439999999999</v>
      </c>
      <c r="G19" s="46">
        <f>ROUND(((B15+C15)*G14/1000)*1.6*Belarus*(1-B24),2)</f>
        <v>22554.240000000002</v>
      </c>
      <c r="H19" s="46">
        <f>ROUND(((B15+C15)*H14/1000)*1.6*Belarus*(1-B24),2)</f>
        <v>22160.639999999999</v>
      </c>
      <c r="I19" s="46">
        <f>ROUND(((B15+C15)*I14/1000)*1.6*Belarus*(1-B24),2)</f>
        <v>21703.68</v>
      </c>
      <c r="J19" s="46">
        <f>ROUND(((B15+C15)*J14/1000)*1.6*Belarus*(1-B24),2)</f>
        <v>16053.12</v>
      </c>
      <c r="K19" s="46">
        <f>ROUND(((B15+C15)*K14/1000)*1.6*Belarus*(1-B24),2)</f>
        <v>25015.68</v>
      </c>
      <c r="L19" s="46">
        <f>ROUND(((B15+C15)*L14/1000)*1.6*Belarus*(1-B24),2)</f>
        <v>21959.040000000001</v>
      </c>
      <c r="M19" s="46">
        <f>ROUND(((B15+C15)*M14/1000)*1.6*Belarus*(1-B24),2)</f>
        <v>21901.439999999999</v>
      </c>
      <c r="N19" s="46">
        <f>ROUND(((B15+C15)*N14/1000)*1.6*Belarus*(1-B24),2)</f>
        <v>17399.04</v>
      </c>
      <c r="O19" s="46">
        <f>ROUND(((B15+C15)*O14/1000)*1.6*Belarus*(1-B24),2)</f>
        <v>16248.96</v>
      </c>
      <c r="P19" s="46">
        <f>ROUND(((B15+C15)*P14/1000)*1.6*Belarus*(1-B24),2)</f>
        <v>15646.08</v>
      </c>
      <c r="Q19" s="46">
        <f>ROUND(((B15+C15)*Q14/1000)*1.6*Belarus*(1-B24),2)</f>
        <v>13209.6</v>
      </c>
    </row>
    <row r="20" spans="1:17" s="34" customFormat="1" ht="39.950000000000003" customHeight="1" x14ac:dyDescent="0.2">
      <c r="A20" s="35" t="s">
        <v>37</v>
      </c>
      <c r="B20" s="71"/>
      <c r="C20" s="71"/>
      <c r="D20" s="46">
        <f>ROUND(((B15+C15)*D14/1000)*1.7*Belarus*(1-B24),2)</f>
        <v>25428.6</v>
      </c>
      <c r="E20" s="46">
        <f>ROUND(((B15+C15)*E14/1000)*1.7*Belarus*(1-B24),2)</f>
        <v>24392.28</v>
      </c>
      <c r="F20" s="46">
        <f>ROUND(((B15+C15)*F14/1000)*1.7*Belarus*(1-B24),2)</f>
        <v>24239.279999999999</v>
      </c>
      <c r="G20" s="46">
        <f>ROUND(((B15+C15)*G14/1000)*1.7*Belarus*(1-B24),2)</f>
        <v>23963.88</v>
      </c>
      <c r="H20" s="46">
        <f>ROUND(((B15+C15)*H14/1000)*1.7*Belarus*(1-B24),2)</f>
        <v>23545.68</v>
      </c>
      <c r="I20" s="46">
        <f>ROUND(((B15+C15)*I14/1000)*1.7*Belarus*(1-B24),2)</f>
        <v>23060.16</v>
      </c>
      <c r="J20" s="46">
        <f>ROUND(((B15+C15)*J14/1000)*1.7*Belarus*(1-B24),2)</f>
        <v>17056.439999999999</v>
      </c>
      <c r="K20" s="46">
        <f>ROUND(((B15+C15)*K14/1000)*1.7*Belarus*(1-B24),2)</f>
        <v>26579.16</v>
      </c>
      <c r="L20" s="46">
        <f>ROUND(((B15+C15)*L14/1000)*1.7*Belarus*(1-B24),2)</f>
        <v>23331.48</v>
      </c>
      <c r="M20" s="46">
        <f>ROUND(((B15+C15)*M14/1000)*1.7*Belarus*(1-B24),2)</f>
        <v>23270.28</v>
      </c>
      <c r="N20" s="46">
        <f>ROUND(((B15+C15)*N14/1000)*1.7*Belarus*(1-B24),2)</f>
        <v>18486.48</v>
      </c>
      <c r="O20" s="46">
        <f>ROUND(((B15+C15)*O14/1000)*1.7*Belarus*(1-B24),2)</f>
        <v>17264.52</v>
      </c>
      <c r="P20" s="46">
        <f>ROUND(((B15+C15)*P14/1000)*1.7*Belarus*(1-B24),2)</f>
        <v>16623.96</v>
      </c>
      <c r="Q20" s="46">
        <f>ROUND(((B15+C15)*Q14/1000)*1.7*Belarus*(1-B24),2)</f>
        <v>14035.2</v>
      </c>
    </row>
    <row r="21" spans="1:17" x14ac:dyDescent="0.2">
      <c r="A21" s="47"/>
      <c r="B21" s="48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x14ac:dyDescent="0.2">
      <c r="A22" s="50"/>
      <c r="B22" s="48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ht="15.75" x14ac:dyDescent="0.2">
      <c r="A23" s="43"/>
      <c r="B23" s="44" t="s">
        <v>14</v>
      </c>
      <c r="C23" s="44"/>
      <c r="D23" s="44"/>
      <c r="E23" s="44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ht="15.75" x14ac:dyDescent="0.2">
      <c r="A24" s="43"/>
      <c r="B24" s="36">
        <v>0</v>
      </c>
      <c r="C24" s="36"/>
      <c r="D24" s="36"/>
      <c r="E24" s="36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x14ac:dyDescent="0.2"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x14ac:dyDescent="0.2"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</sheetData>
  <mergeCells count="17">
    <mergeCell ref="H1:Q7"/>
    <mergeCell ref="A23:A24"/>
    <mergeCell ref="B23:C23"/>
    <mergeCell ref="D23:E23"/>
    <mergeCell ref="B24:C24"/>
    <mergeCell ref="D24:E24"/>
    <mergeCell ref="A8:Q8"/>
    <mergeCell ref="A9:Q9"/>
    <mergeCell ref="A10:Q10"/>
    <mergeCell ref="A11:A13"/>
    <mergeCell ref="B11:C12"/>
    <mergeCell ref="D11:Q11"/>
    <mergeCell ref="D12:Q12"/>
    <mergeCell ref="B14:C14"/>
    <mergeCell ref="B15:B20"/>
    <mergeCell ref="C15:C20"/>
    <mergeCell ref="A1:G7"/>
  </mergeCells>
  <pageMargins left="0.7" right="0.7" top="0.75" bottom="0.75" header="0.3" footer="0.3"/>
  <pageSetup paperSize="9" orientation="portrait" horizontalDpi="30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Дымники и колпаки на заказ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RePack by Diakov</cp:lastModifiedBy>
  <cp:lastPrinted>2019-04-22T19:47:51Z</cp:lastPrinted>
  <dcterms:created xsi:type="dcterms:W3CDTF">2019-04-19T07:10:47Z</dcterms:created>
  <dcterms:modified xsi:type="dcterms:W3CDTF">2021-04-30T06:17:50Z</dcterms:modified>
</cp:coreProperties>
</file>